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i tap\lOP 9a\"/>
    </mc:Choice>
  </mc:AlternateContent>
  <xr:revisionPtr revIDLastSave="0" documentId="13_ncr:1_{17C97443-2CF2-4DFA-8364-4DAF5CE2C9A0}" xr6:coauthVersionLast="47" xr6:coauthVersionMax="47" xr10:uidLastSave="{00000000-0000-0000-0000-000000000000}"/>
  <bookViews>
    <workbookView xWindow="-110" yWindow="-110" windowWidth="19420" windowHeight="11020" activeTab="2" xr2:uid="{321F60EA-CC4C-4028-8983-A5A7634D2623}"/>
  </bookViews>
  <sheets>
    <sheet name="Khoan chi" sheetId="1" r:id="rId1"/>
    <sheet name="Khoan thu" sheetId="2" r:id="rId2"/>
    <sheet name="Tổng hợp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3" l="1"/>
  <c r="B15" i="3"/>
  <c r="B14" i="3"/>
  <c r="G7" i="2"/>
  <c r="H7" i="2"/>
  <c r="H3" i="2"/>
  <c r="H4" i="2"/>
  <c r="H5" i="2"/>
  <c r="H6" i="2"/>
  <c r="H2" i="2"/>
  <c r="G3" i="2"/>
  <c r="G4" i="2"/>
  <c r="G5" i="2"/>
  <c r="G6" i="2"/>
  <c r="G2" i="2"/>
  <c r="G3" i="1"/>
  <c r="G4" i="1"/>
  <c r="G5" i="1"/>
  <c r="G6" i="1"/>
  <c r="G7" i="1"/>
  <c r="G8" i="1"/>
  <c r="G9" i="1"/>
  <c r="G10" i="1"/>
  <c r="G2" i="1"/>
  <c r="H3" i="1"/>
  <c r="H4" i="1"/>
  <c r="H5" i="1"/>
  <c r="H6" i="1"/>
  <c r="H7" i="1"/>
  <c r="H8" i="1"/>
  <c r="H9" i="1"/>
  <c r="M5" i="1" s="1"/>
  <c r="H10" i="1"/>
  <c r="H2" i="1"/>
  <c r="M4" i="1" l="1"/>
  <c r="M3" i="1"/>
  <c r="H11" i="1"/>
  <c r="N5" i="1" s="1"/>
  <c r="O5" i="1" s="1"/>
  <c r="N3" i="1" l="1"/>
  <c r="O3" i="1" s="1"/>
  <c r="N4" i="1"/>
  <c r="O4" i="1" s="1"/>
</calcChain>
</file>

<file path=xl/sharedStrings.xml><?xml version="1.0" encoding="utf-8"?>
<sst xmlns="http://schemas.openxmlformats.org/spreadsheetml/2006/main" count="98" uniqueCount="61">
  <si>
    <t>chi tiêu</t>
  </si>
  <si>
    <t>Ngày</t>
  </si>
  <si>
    <t>Khoản chi</t>
  </si>
  <si>
    <t>Nội dung</t>
  </si>
  <si>
    <t>Số tiền (nghìn đồng)</t>
  </si>
  <si>
    <t>14/8/23</t>
  </si>
  <si>
    <t>15/8/23</t>
  </si>
  <si>
    <t>20/8/23</t>
  </si>
  <si>
    <t>22/8/23</t>
  </si>
  <si>
    <t>26/8/23</t>
  </si>
  <si>
    <t>30/8/23</t>
  </si>
  <si>
    <t>Ở</t>
  </si>
  <si>
    <t>Sức khoẻ</t>
  </si>
  <si>
    <t>Học tập</t>
  </si>
  <si>
    <t>Quà tặng/Từ thiện</t>
  </si>
  <si>
    <t>Di chuyển</t>
  </si>
  <si>
    <t>Tiết kiệm</t>
  </si>
  <si>
    <t>Ăn</t>
  </si>
  <si>
    <t>Tiền điện tháng 8</t>
  </si>
  <si>
    <t>Mua thuốc</t>
  </si>
  <si>
    <t>Học phí tháng 8</t>
  </si>
  <si>
    <t>Quà tặng</t>
  </si>
  <si>
    <t>Gửi xe, xăng xe</t>
  </si>
  <si>
    <t>Tiền nước tháng 8</t>
  </si>
  <si>
    <t>Tiết kiệm tháng 8</t>
  </si>
  <si>
    <t>Tiền ăn tháng 8</t>
  </si>
  <si>
    <t>Giải trí</t>
  </si>
  <si>
    <t>Khác</t>
  </si>
  <si>
    <t>Số lần chi</t>
  </si>
  <si>
    <t>Thu nhập</t>
  </si>
  <si>
    <t>Khoản thu</t>
  </si>
  <si>
    <t>Số tiền (Nghìn đồng)</t>
  </si>
  <si>
    <t>13/8/23</t>
  </si>
  <si>
    <t>18/8/23</t>
  </si>
  <si>
    <t>25/8/23</t>
  </si>
  <si>
    <t>29/8/23</t>
  </si>
  <si>
    <t>Lương</t>
  </si>
  <si>
    <t>Làm thêm</t>
  </si>
  <si>
    <t>Được cho/tặng</t>
  </si>
  <si>
    <t>Thưởng</t>
  </si>
  <si>
    <t>Lương tháng 8</t>
  </si>
  <si>
    <t>Làm thêm tháng 8</t>
  </si>
  <si>
    <t>Thưởng tháng 8</t>
  </si>
  <si>
    <t>Bán hàng trực tuyến</t>
  </si>
  <si>
    <t>Người thân tặng</t>
  </si>
  <si>
    <t>Tiết kiệm tiền đi lại</t>
  </si>
  <si>
    <t>Số lần thu</t>
  </si>
  <si>
    <t>Tổng số</t>
  </si>
  <si>
    <t>Tổng tiền
(nghìn đồng)</t>
  </si>
  <si>
    <t>Mục chi</t>
  </si>
  <si>
    <t>A</t>
  </si>
  <si>
    <t>B</t>
  </si>
  <si>
    <t>C</t>
  </si>
  <si>
    <t>Tổng mục chi</t>
  </si>
  <si>
    <t>Tỉ lệ</t>
  </si>
  <si>
    <t>Trạng thái</t>
  </si>
  <si>
    <t>TỔNG</t>
  </si>
  <si>
    <t>Cân đối thu chi</t>
  </si>
  <si>
    <t>Tổng</t>
  </si>
  <si>
    <t>Chi tiêu</t>
  </si>
  <si>
    <t>Giá trị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</si>
</sst>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164" fontId="0" fillId="0" borderId="1" xfId="0" applyNumberFormat="1" applyBorder="1"/>
    <xf numFmtId="165" fontId="0" fillId="0" borderId="1" xfId="1" applyNumberFormat="1" applyFont="1" applyBorder="1"/>
    <xf numFmtId="0" fontId="0" fillId="0" borderId="2" xfId="0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/>
    <xf numFmtId="165" fontId="2" fillId="0" borderId="1" xfId="1" applyNumberFormat="1" applyFont="1" applyBorder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'Tổng hợp'!$A$14:$A$15</c:f>
              <c:strCache>
                <c:ptCount val="2"/>
                <c:pt idx="0">
                  <c:v>Thu nhập</c:v>
                </c:pt>
                <c:pt idx="1">
                  <c:v>Chi tiêu</c:v>
                </c:pt>
              </c:strCache>
            </c:strRef>
          </c:cat>
          <c:val>
            <c:numRef>
              <c:f>'Tổng hợp'!$B$14:$B$15</c:f>
              <c:numCache>
                <c:formatCode>_(* #,##0_);_(* \(#,##0\);_(* "-"??_);_(@_)</c:formatCode>
                <c:ptCount val="2"/>
                <c:pt idx="0">
                  <c:v>17500</c:v>
                </c:pt>
                <c:pt idx="1">
                  <c:v>13640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4-4E7D-B481-EDA0C07CF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574040"/>
        <c:axId val="432576200"/>
      </c:barChart>
      <c:catAx>
        <c:axId val="43257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576200"/>
        <c:crosses val="autoZero"/>
        <c:auto val="1"/>
        <c:lblAlgn val="ctr"/>
        <c:lblOffset val="100"/>
        <c:noMultiLvlLbl val="0"/>
      </c:catAx>
      <c:valAx>
        <c:axId val="43257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574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130175</xdr:colOff>
      <xdr:row>2</xdr:row>
      <xdr:rowOff>31750</xdr:rowOff>
    </xdr:from>
    <xdr:to>
      <xdr:col>3</xdr:col>
      <xdr:colOff>590550</xdr:colOff>
      <xdr:row>10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B62819-3A99-FE68-A740-4C9AABB2F1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1501B-AA95-41A2-9A97-16E7924C5419}">
  <dimension ref="A1:O11"/>
  <sheetViews>
    <sheetView zoomScale="97" workbookViewId="0">
      <selection activeCell="M3" sqref="M3"/>
    </sheetView>
  </sheetViews>
  <sheetFormatPr defaultRowHeight="14.5" x14ac:dyDescent="0.35"/>
  <cols>
    <col min="1" max="1" width="14.81640625" customWidth="1"/>
    <col min="2" max="2" width="16.81640625" customWidth="1"/>
    <col min="3" max="3" width="19.90625" customWidth="1"/>
    <col min="4" max="4" width="17.6328125" bestFit="1" customWidth="1"/>
    <col min="6" max="6" width="16.81640625" customWidth="1"/>
    <col min="9" max="9" width="6.36328125" customWidth="1"/>
    <col min="10" max="10" width="4" customWidth="1"/>
    <col min="15" max="15" width="10.453125" customWidth="1"/>
  </cols>
  <sheetData>
    <row r="1" spans="1:15" x14ac:dyDescent="0.35">
      <c r="A1" s="3" t="s">
        <v>0</v>
      </c>
      <c r="B1" s="3"/>
      <c r="C1" s="3"/>
      <c r="D1" s="3"/>
      <c r="E1" s="3"/>
      <c r="F1" s="3" t="s">
        <v>2</v>
      </c>
      <c r="G1" s="3" t="s">
        <v>28</v>
      </c>
      <c r="H1" s="3" t="s">
        <v>47</v>
      </c>
      <c r="I1" s="8" t="s">
        <v>49</v>
      </c>
      <c r="K1" s="3" t="s">
        <v>53</v>
      </c>
      <c r="L1" s="3"/>
      <c r="M1" s="3"/>
      <c r="N1" s="3"/>
      <c r="O1" s="3"/>
    </row>
    <row r="2" spans="1:15" ht="43.5" x14ac:dyDescent="0.35">
      <c r="A2" s="3" t="s">
        <v>1</v>
      </c>
      <c r="B2" s="3" t="s">
        <v>2</v>
      </c>
      <c r="C2" s="3" t="s">
        <v>3</v>
      </c>
      <c r="D2" s="3" t="s">
        <v>4</v>
      </c>
      <c r="E2" s="3"/>
      <c r="F2" s="5" t="s">
        <v>11</v>
      </c>
      <c r="G2" s="3">
        <f>COUNTIF($B$3:$B$10,F2)</f>
        <v>2</v>
      </c>
      <c r="H2" s="3">
        <f>SUMIF($B$3:$B$10,F2,$D$3:$D$10)</f>
        <v>920</v>
      </c>
      <c r="I2" s="11" t="s">
        <v>50</v>
      </c>
      <c r="K2" s="3" t="s">
        <v>49</v>
      </c>
      <c r="L2" s="3" t="s">
        <v>3</v>
      </c>
      <c r="M2" s="9" t="s">
        <v>48</v>
      </c>
      <c r="N2" s="3" t="s">
        <v>54</v>
      </c>
      <c r="O2" s="3" t="s">
        <v>55</v>
      </c>
    </row>
    <row r="3" spans="1:15" x14ac:dyDescent="0.35">
      <c r="A3" s="6">
        <v>44934</v>
      </c>
      <c r="B3" s="3" t="s">
        <v>11</v>
      </c>
      <c r="C3" s="3" t="s">
        <v>18</v>
      </c>
      <c r="D3" s="3">
        <v>800</v>
      </c>
      <c r="E3" s="3"/>
      <c r="F3" s="5" t="s">
        <v>17</v>
      </c>
      <c r="G3" s="3">
        <f t="shared" ref="G3:G10" si="0">COUNTIF($B$3:$B$10,F3)</f>
        <v>1</v>
      </c>
      <c r="H3" s="3">
        <f t="shared" ref="H3:H10" si="1">SUMIF($B$3:$B$10,F3,$D$3:$D$10)</f>
        <v>8000</v>
      </c>
      <c r="I3" s="11" t="s">
        <v>50</v>
      </c>
      <c r="K3" s="3" t="s">
        <v>50</v>
      </c>
      <c r="L3" s="3"/>
      <c r="M3" s="3">
        <f>SUMIF($I$2:$I$10,K3,$H$2:$H$10)</f>
        <v>12340</v>
      </c>
      <c r="N3" s="10">
        <f>M3/$H$11*100%</f>
        <v>0.90469208211143692</v>
      </c>
      <c r="O3" s="3" t="str">
        <f>IF(N3&gt;=50%,"Nhiều hơn","Ít hơn")</f>
        <v>Nhiều hơn</v>
      </c>
    </row>
    <row r="4" spans="1:15" x14ac:dyDescent="0.35">
      <c r="A4" s="6" t="s">
        <v>5</v>
      </c>
      <c r="B4" s="3" t="s">
        <v>12</v>
      </c>
      <c r="C4" s="3" t="s">
        <v>19</v>
      </c>
      <c r="D4" s="3">
        <v>620</v>
      </c>
      <c r="E4" s="3"/>
      <c r="F4" s="5" t="s">
        <v>15</v>
      </c>
      <c r="G4" s="3">
        <f t="shared" si="0"/>
        <v>1</v>
      </c>
      <c r="H4" s="3">
        <f t="shared" si="1"/>
        <v>600</v>
      </c>
      <c r="I4" s="11" t="s">
        <v>50</v>
      </c>
      <c r="K4" s="3" t="s">
        <v>51</v>
      </c>
      <c r="L4" s="3"/>
      <c r="M4" s="3">
        <f>SUMIF($I$2:$I$10,K4,$H$2:$H$10)</f>
        <v>300</v>
      </c>
      <c r="N4" s="10">
        <f t="shared" ref="N4:N5" si="2">M4/$H$11*100%</f>
        <v>2.1994134897360705E-2</v>
      </c>
      <c r="O4" s="3" t="str">
        <f t="shared" ref="O4:O5" si="3">IF(N4&gt;=50%,"Nhiều hơn","Ít hơn")</f>
        <v>Ít hơn</v>
      </c>
    </row>
    <row r="5" spans="1:15" x14ac:dyDescent="0.35">
      <c r="A5" s="6" t="s">
        <v>6</v>
      </c>
      <c r="B5" s="3" t="s">
        <v>13</v>
      </c>
      <c r="C5" s="3" t="s">
        <v>20</v>
      </c>
      <c r="D5" s="3">
        <v>2200</v>
      </c>
      <c r="E5" s="3"/>
      <c r="F5" s="5" t="s">
        <v>13</v>
      </c>
      <c r="G5" s="3">
        <f t="shared" si="0"/>
        <v>1</v>
      </c>
      <c r="H5" s="3">
        <f t="shared" si="1"/>
        <v>2200</v>
      </c>
      <c r="I5" s="11" t="s">
        <v>50</v>
      </c>
      <c r="K5" s="3" t="s">
        <v>52</v>
      </c>
      <c r="L5" s="3"/>
      <c r="M5" s="3">
        <f>SUMIF($I$2:$I$10,K5,$H$2:$H$10)</f>
        <v>1000</v>
      </c>
      <c r="N5" s="10">
        <f t="shared" si="2"/>
        <v>7.331378299120235E-2</v>
      </c>
      <c r="O5" s="3" t="str">
        <f t="shared" si="3"/>
        <v>Ít hơn</v>
      </c>
    </row>
    <row r="6" spans="1:15" x14ac:dyDescent="0.35">
      <c r="A6" s="6" t="s">
        <v>7</v>
      </c>
      <c r="B6" s="3" t="s">
        <v>14</v>
      </c>
      <c r="C6" s="3" t="s">
        <v>21</v>
      </c>
      <c r="D6" s="3">
        <v>300</v>
      </c>
      <c r="E6" s="3"/>
      <c r="F6" s="5" t="s">
        <v>12</v>
      </c>
      <c r="G6" s="3">
        <f t="shared" si="0"/>
        <v>1</v>
      </c>
      <c r="H6" s="3">
        <f t="shared" si="1"/>
        <v>620</v>
      </c>
      <c r="I6" s="11" t="s">
        <v>50</v>
      </c>
    </row>
    <row r="7" spans="1:15" x14ac:dyDescent="0.35">
      <c r="A7" s="6" t="s">
        <v>8</v>
      </c>
      <c r="B7" s="3" t="s">
        <v>15</v>
      </c>
      <c r="C7" s="3" t="s">
        <v>22</v>
      </c>
      <c r="D7" s="3">
        <v>600</v>
      </c>
      <c r="E7" s="3"/>
      <c r="F7" s="5" t="s">
        <v>26</v>
      </c>
      <c r="G7" s="3">
        <f t="shared" si="0"/>
        <v>0</v>
      </c>
      <c r="H7" s="3">
        <f t="shared" si="1"/>
        <v>0</v>
      </c>
      <c r="I7" s="11" t="s">
        <v>51</v>
      </c>
    </row>
    <row r="8" spans="1:15" x14ac:dyDescent="0.35">
      <c r="A8" s="6" t="s">
        <v>9</v>
      </c>
      <c r="B8" s="3" t="s">
        <v>11</v>
      </c>
      <c r="C8" s="3" t="s">
        <v>23</v>
      </c>
      <c r="D8" s="3">
        <v>120</v>
      </c>
      <c r="E8" s="3"/>
      <c r="F8" s="5" t="s">
        <v>14</v>
      </c>
      <c r="G8" s="3">
        <f t="shared" si="0"/>
        <v>1</v>
      </c>
      <c r="H8" s="3">
        <f t="shared" si="1"/>
        <v>300</v>
      </c>
      <c r="I8" s="11" t="s">
        <v>51</v>
      </c>
    </row>
    <row r="9" spans="1:15" x14ac:dyDescent="0.35">
      <c r="A9" s="6" t="s">
        <v>9</v>
      </c>
      <c r="B9" s="3" t="s">
        <v>16</v>
      </c>
      <c r="C9" s="3" t="s">
        <v>24</v>
      </c>
      <c r="D9" s="3">
        <v>1000</v>
      </c>
      <c r="E9" s="3"/>
      <c r="F9" s="5" t="s">
        <v>16</v>
      </c>
      <c r="G9" s="3">
        <f t="shared" si="0"/>
        <v>1</v>
      </c>
      <c r="H9" s="3">
        <f t="shared" si="1"/>
        <v>1000</v>
      </c>
      <c r="I9" s="11" t="s">
        <v>52</v>
      </c>
    </row>
    <row r="10" spans="1:15" x14ac:dyDescent="0.35">
      <c r="A10" s="6" t="s">
        <v>10</v>
      </c>
      <c r="B10" s="3" t="s">
        <v>17</v>
      </c>
      <c r="C10" s="3" t="s">
        <v>25</v>
      </c>
      <c r="D10" s="3">
        <v>8000</v>
      </c>
      <c r="E10" s="3"/>
      <c r="F10" s="5" t="s">
        <v>27</v>
      </c>
      <c r="G10" s="3">
        <f t="shared" si="0"/>
        <v>0</v>
      </c>
      <c r="H10" s="3">
        <f t="shared" si="1"/>
        <v>0</v>
      </c>
      <c r="I10" s="11" t="s">
        <v>51</v>
      </c>
    </row>
    <row r="11" spans="1:15" x14ac:dyDescent="0.35">
      <c r="A11" s="12" t="s">
        <v>56</v>
      </c>
      <c r="B11" s="13"/>
      <c r="C11" s="13"/>
      <c r="D11" s="13"/>
      <c r="E11" s="13"/>
      <c r="F11" s="13"/>
      <c r="G11" s="14"/>
      <c r="H11" s="3">
        <f>SUM(H2:H10)</f>
        <v>13640</v>
      </c>
    </row>
  </sheetData>
  <mergeCells count="1">
    <mergeCell ref="A11:G11"/>
  </mergeCells>
  <dataValidations count="1">
    <dataValidation type="list" allowBlank="1" showInputMessage="1" showErrorMessage="1" sqref="B3:B10" xr:uid="{C589372F-0AB6-45B0-8CF3-1FD610574091}">
      <formula1>$F$2:$F$10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FD553-8955-4E62-904D-6348C1EC3F6D}">
  <dimension ref="A1:H8"/>
  <sheetViews>
    <sheetView workbookViewId="0">
      <selection activeCell="F11" sqref="F11"/>
    </sheetView>
  </sheetViews>
  <sheetFormatPr defaultRowHeight="14.5" x14ac:dyDescent="0.35"/>
  <cols>
    <col min="2" max="2" width="14.26953125" customWidth="1"/>
    <col min="3" max="3" width="19.7265625" customWidth="1"/>
    <col min="4" max="4" width="18.90625" customWidth="1"/>
    <col min="5" max="5" width="5.08984375" customWidth="1"/>
    <col min="6" max="6" width="18" customWidth="1"/>
    <col min="8" max="8" width="12.36328125" customWidth="1"/>
  </cols>
  <sheetData>
    <row r="1" spans="1:8" ht="29" x14ac:dyDescent="0.35">
      <c r="A1" s="1" t="s">
        <v>29</v>
      </c>
      <c r="B1" s="1"/>
      <c r="C1" s="1"/>
      <c r="D1" s="1"/>
      <c r="E1" s="1"/>
      <c r="F1" s="1" t="s">
        <v>30</v>
      </c>
      <c r="G1" s="1" t="s">
        <v>46</v>
      </c>
      <c r="H1" s="2" t="s">
        <v>48</v>
      </c>
    </row>
    <row r="2" spans="1:8" x14ac:dyDescent="0.35">
      <c r="A2" s="3" t="s">
        <v>1</v>
      </c>
      <c r="B2" s="3" t="s">
        <v>30</v>
      </c>
      <c r="C2" s="3" t="s">
        <v>3</v>
      </c>
      <c r="D2" s="3" t="s">
        <v>31</v>
      </c>
      <c r="E2" s="3"/>
      <c r="F2" s="4" t="s">
        <v>36</v>
      </c>
      <c r="G2" s="3">
        <f>COUNTIF($B$3:$B$8,F2)</f>
        <v>1</v>
      </c>
      <c r="H2" s="3">
        <f>SUMIF($B$3:$B$8,F2,$D$3:$D$8)</f>
        <v>10000</v>
      </c>
    </row>
    <row r="3" spans="1:8" x14ac:dyDescent="0.35">
      <c r="A3" s="3" t="s">
        <v>32</v>
      </c>
      <c r="B3" s="3" t="s">
        <v>36</v>
      </c>
      <c r="C3" s="3" t="s">
        <v>40</v>
      </c>
      <c r="D3" s="7">
        <v>10000</v>
      </c>
      <c r="E3" s="3"/>
      <c r="F3" s="4" t="s">
        <v>39</v>
      </c>
      <c r="G3" s="3">
        <f t="shared" ref="G3:G7" si="0">COUNTIF($B$3:$B$8,F3)</f>
        <v>1</v>
      </c>
      <c r="H3" s="3">
        <f t="shared" ref="H3:H6" si="1">SUMIF($B$3:$B$8,F3,$D$3:$D$8)</f>
        <v>1500</v>
      </c>
    </row>
    <row r="4" spans="1:8" x14ac:dyDescent="0.35">
      <c r="A4" s="3" t="s">
        <v>6</v>
      </c>
      <c r="B4" s="3" t="s">
        <v>39</v>
      </c>
      <c r="C4" s="3" t="s">
        <v>43</v>
      </c>
      <c r="D4" s="7">
        <v>1500</v>
      </c>
      <c r="E4" s="3"/>
      <c r="F4" s="4" t="s">
        <v>37</v>
      </c>
      <c r="G4" s="3">
        <f t="shared" si="0"/>
        <v>2</v>
      </c>
      <c r="H4" s="3">
        <f t="shared" si="1"/>
        <v>2500</v>
      </c>
    </row>
    <row r="5" spans="1:8" x14ac:dyDescent="0.35">
      <c r="A5" s="3" t="s">
        <v>33</v>
      </c>
      <c r="B5" s="3" t="s">
        <v>37</v>
      </c>
      <c r="C5" s="3" t="s">
        <v>44</v>
      </c>
      <c r="D5" s="7">
        <v>500</v>
      </c>
      <c r="E5" s="3"/>
      <c r="F5" s="4" t="s">
        <v>38</v>
      </c>
      <c r="G5" s="3">
        <f t="shared" si="0"/>
        <v>1</v>
      </c>
      <c r="H5" s="3">
        <f t="shared" si="1"/>
        <v>3000</v>
      </c>
    </row>
    <row r="6" spans="1:8" x14ac:dyDescent="0.35">
      <c r="A6" s="3" t="s">
        <v>34</v>
      </c>
      <c r="B6" s="3" t="s">
        <v>38</v>
      </c>
      <c r="C6" s="3" t="s">
        <v>42</v>
      </c>
      <c r="D6" s="7">
        <v>3000</v>
      </c>
      <c r="E6" s="3"/>
      <c r="F6" s="4" t="s">
        <v>27</v>
      </c>
      <c r="G6" s="3">
        <f t="shared" si="0"/>
        <v>1</v>
      </c>
      <c r="H6" s="3">
        <f t="shared" si="1"/>
        <v>500</v>
      </c>
    </row>
    <row r="7" spans="1:8" x14ac:dyDescent="0.35">
      <c r="A7" s="3" t="s">
        <v>35</v>
      </c>
      <c r="B7" s="3" t="s">
        <v>27</v>
      </c>
      <c r="C7" s="3" t="s">
        <v>45</v>
      </c>
      <c r="D7" s="7">
        <v>500</v>
      </c>
      <c r="E7" s="3"/>
      <c r="F7" s="15" t="s">
        <v>58</v>
      </c>
      <c r="G7" s="15">
        <f>SUM(G2:G6)</f>
        <v>6</v>
      </c>
      <c r="H7" s="16">
        <f>SUM(H2:H6)</f>
        <v>17500</v>
      </c>
    </row>
    <row r="8" spans="1:8" x14ac:dyDescent="0.35">
      <c r="A8" s="3" t="s">
        <v>10</v>
      </c>
      <c r="B8" s="3" t="s">
        <v>37</v>
      </c>
      <c r="C8" s="3" t="s">
        <v>41</v>
      </c>
      <c r="D8" s="7">
        <v>2000</v>
      </c>
      <c r="E8" s="3"/>
      <c r="F8" s="3"/>
      <c r="G8" s="3"/>
      <c r="H8" s="3"/>
    </row>
  </sheetData>
  <dataValidations count="1">
    <dataValidation type="list" allowBlank="1" showInputMessage="1" showErrorMessage="1" sqref="B3:B8" xr:uid="{5A88410B-3C2A-4EC6-91B4-25ABF83FADB0}">
      <formula1>$F$2:$F$6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CD95B-0CFB-48D7-B471-A064DFA454CB}">
  <dimension ref="A1:B16"/>
  <sheetViews>
    <sheetView tabSelected="1" workbookViewId="0">
      <selection activeCell="A14" sqref="A14:B15"/>
    </sheetView>
  </sheetViews>
  <sheetFormatPr defaultRowHeight="14.5" x14ac:dyDescent="0.35"/>
  <cols>
    <col min="2" max="2" width="10.08984375" bestFit="1" customWidth="1"/>
  </cols>
  <sheetData>
    <row r="1" spans="1:2" x14ac:dyDescent="0.35">
      <c r="A1" t="s">
        <v>57</v>
      </c>
    </row>
    <row r="13" spans="1:2" x14ac:dyDescent="0.35">
      <c r="A13" t="s">
        <v>3</v>
      </c>
      <c r="B13" t="s">
        <v>4</v>
      </c>
    </row>
    <row r="14" spans="1:2" x14ac:dyDescent="0.35">
      <c r="A14" t="s">
        <v>29</v>
      </c>
      <c r="B14" s="17">
        <f>'Khoan thu'!H7</f>
        <v>17500</v>
      </c>
    </row>
    <row r="15" spans="1:2" x14ac:dyDescent="0.35">
      <c r="A15" t="s">
        <v>59</v>
      </c>
      <c r="B15" s="17">
        <f>'Khoan chi'!H11</f>
        <v>13640</v>
      </c>
    </row>
    <row r="16" spans="1:2" x14ac:dyDescent="0.35">
      <c r="A16" t="s">
        <v>60</v>
      </c>
      <c r="B16" s="17">
        <f>B14-B15</f>
        <v>3860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Khoan chi</vt:lpstr>
      <vt:lpstr>Khoan thu</vt:lpstr>
      <vt:lpstr>Tổng hợp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DaiDuong</dc:creator>
  <cp:lastModifiedBy>Brian Michel</cp:lastModifiedBy>
  <dcterms:created xsi:type="dcterms:W3CDTF">2025-01-19T13:33:00Z</dcterms:created>
  <dcterms:modified xsi:type="dcterms:W3CDTF">2025-03-22T02:38:32Z</dcterms:modified>
</cp:coreProperties>
</file>